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Registrace" sheetId="1" r:id="rId1"/>
    <sheet name="Účastníci" sheetId="2" r:id="rId2"/>
    <sheet name="Program" sheetId="3" r:id="rId3"/>
    <sheet name="Ubytování" sheetId="4" r:id="rId4"/>
    <sheet name="Příjezd" sheetId="5" r:id="rId5"/>
  </sheets>
  <definedNames>
    <definedName name="_xlnm.Print_Area" localSheetId="3">'Ubytování'!$B$1:$F$7</definedName>
  </definedNames>
  <calcPr fullCalcOnLoad="1"/>
</workbook>
</file>

<file path=xl/sharedStrings.xml><?xml version="1.0" encoding="utf-8"?>
<sst xmlns="http://schemas.openxmlformats.org/spreadsheetml/2006/main" count="170" uniqueCount="125">
  <si>
    <t>IV. Mezinárodní letní sraz turistů 2022</t>
  </si>
  <si>
    <t>Polsko - Bieszczady, 7. - 11. 9. 2022</t>
  </si>
  <si>
    <t>Pokyn pro vyplnění přihlášky: vyplňujte jen žlutá políčka, ceny a součty se dopočtou automaticky.</t>
  </si>
  <si>
    <t>Závazná přihláška</t>
  </si>
  <si>
    <t>Název odboru:</t>
  </si>
  <si>
    <t>Číslo odboru:</t>
  </si>
  <si>
    <t>Vedoucí účasti z odboru:</t>
  </si>
  <si>
    <t>Telefon:</t>
  </si>
  <si>
    <t>ulice, číslo:</t>
  </si>
  <si>
    <t>E-mail:</t>
  </si>
  <si>
    <t>obec, 
PSČ:</t>
  </si>
  <si>
    <t>Pro účast na srazu předpokládáme kurz nákupu valut CZK/PLN</t>
  </si>
  <si>
    <t>Pro účast členů KST ze Slovenska předpokládáme kurz směny CZK/EUR</t>
  </si>
  <si>
    <t>Doprava autobusem KČT</t>
  </si>
  <si>
    <t>Místo nástupu:</t>
  </si>
  <si>
    <t>Čas nástupu:</t>
  </si>
  <si>
    <t>Cena za osobu</t>
  </si>
  <si>
    <t>počet účastníků</t>
  </si>
  <si>
    <t>Cena celkem</t>
  </si>
  <si>
    <t>OSTRAVA</t>
  </si>
  <si>
    <t>bude sděleno</t>
  </si>
  <si>
    <t>Místa nástupu pro KST: Čadca, Žilina, Vrůtky, Ružomberok, Liptovský Mikuláš, Poprad, Prešov</t>
  </si>
  <si>
    <t>Rekapitulace poplatků</t>
  </si>
  <si>
    <t>EUR</t>
  </si>
  <si>
    <t>Ubytování s plnou penzí + účastnický poplatek</t>
  </si>
  <si>
    <t>Trička, polokošile</t>
  </si>
  <si>
    <t>Program</t>
  </si>
  <si>
    <t>Doprava autobusem</t>
  </si>
  <si>
    <t>Celková úhrada</t>
  </si>
  <si>
    <t>Celkovou platbu zašlete na eurový účet KČT: IBAN: CZ27 0100 0000 4359 5598 0227, BIC: KOMBCZPPXXX</t>
  </si>
  <si>
    <r>
      <rPr>
        <u val="single"/>
        <sz val="11"/>
        <color indexed="63"/>
        <rFont val="Calibri"/>
        <family val="2"/>
      </rPr>
      <t>Pokyny pro úhradu v CZK</t>
    </r>
    <r>
      <rPr>
        <sz val="11"/>
        <color rgb="FF000000"/>
        <rFont val="Calibri"/>
        <family val="2"/>
      </rPr>
      <t>: kurz EUR přepište na 1,00 a přihláška se přepočítá na částky v CZK. Vypočtenou částku zašlete na korunový účet KČT: IBAN: CZ72 0100 0000 0000 4343 1011, BIC: KOMBCZPPXXX</t>
    </r>
  </si>
  <si>
    <t>VS = číslo odboru nebo členské číslo KST</t>
  </si>
  <si>
    <t>Seznam účastníků</t>
  </si>
  <si>
    <t>Poř.</t>
  </si>
  <si>
    <t>Jméno a příjmení</t>
  </si>
  <si>
    <t>Adresa</t>
  </si>
  <si>
    <t>Dat. narození</t>
  </si>
  <si>
    <t>Členské číslo KST</t>
  </si>
  <si>
    <t>Velikost trička</t>
  </si>
  <si>
    <t>Tričko / Polokošile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</si>
  <si>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</si>
  <si>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</si>
  <si>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</si>
  <si>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</si>
  <si>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</si>
  <si>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</si>
  <si>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</si>
  <si>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</si>
  <si>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</si>
  <si>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</si>
  <si>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</si>
  <si>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</si>
  <si>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rPr>
        <u val="single"/>
        <sz val="11"/>
        <color indexed="63"/>
        <rFont val="Calibri"/>
        <family val="2"/>
      </rPr>
      <t>Velikosti triček a polokošilí</t>
    </r>
    <r>
      <rPr>
        <sz val="11"/>
        <color rgb="FF000000"/>
        <rFont val="Calibri"/>
        <family val="2"/>
      </rPr>
      <t>:     XS, S, M, L, XL, XXL, 3XL, 4XL, dámské (menší, projmuté) a pánské (unisex - větší, rovný střih)</t>
    </r>
  </si>
  <si>
    <t>Trička a polokošile</t>
  </si>
  <si>
    <t>Počet kusů</t>
  </si>
  <si>
    <t>Cena za kus</t>
  </si>
  <si>
    <t>*</t>
  </si>
  <si>
    <t>Trička</t>
  </si>
  <si>
    <t>Polokošile</t>
  </si>
  <si>
    <t>CELKEM</t>
  </si>
  <si>
    <t>Nabídka programů</t>
  </si>
  <si>
    <t>Pořadatelé připravili na čtvrtek 8.9. autobusový výlet po Bieszczadech, na pátek a sobotu pěší túry (vždy lehčí a těžší), vyjížďku na horských kolech (vlastních), vyjížďku na koních (půjčených) a vyjížďku na kajacích (půjčených).</t>
  </si>
  <si>
    <t>Autobusový výlet - čtvrtek 8. 9. 2022</t>
  </si>
  <si>
    <t>Cena / osoba</t>
  </si>
  <si>
    <t>počet přihlášených osob</t>
  </si>
  <si>
    <t>Celkové náklady</t>
  </si>
  <si>
    <t>PLN</t>
  </si>
  <si>
    <t>Ustrzyki Górne – Lutowiska – Ustrzyki Dolne (prohlídka Muzea Přírodního Bieszczadzkiego Národního Parku) – Uherce – Myczkowce (prohlídka Centra Ekumenické Kultury – Park Miniatur) – Solina (procházka po hrázi přehrady na Sanu) – Polańczyk – Bukowiec – Terka – Dołżyca – Wetlina – Ustrzyki Górne (cca 8 hod.)</t>
  </si>
  <si>
    <t>Individuální turistický program s podporou českého autobusu. Cena bude stanovena podle trasy autobusu a počtu zájemců. Vyplňte jen počet zájemců.</t>
  </si>
  <si>
    <t>Turistické programy - pátek 9. 9. 2022</t>
  </si>
  <si>
    <t>Trasa, délka, obtížnost</t>
  </si>
  <si>
    <t>A1</t>
  </si>
  <si>
    <r>
      <rPr>
        <b/>
        <u val="single"/>
        <sz val="11"/>
        <color indexed="63"/>
        <rFont val="Calibri"/>
        <family val="2"/>
      </rPr>
      <t xml:space="preserve">Pěší túra - těžší (20 km, 6 hod. 10 min., převýšení 910 m)
</t>
    </r>
    <r>
      <rPr>
        <sz val="11"/>
        <color rgb="FF000000"/>
        <rFont val="Calibri"/>
        <family val="2"/>
      </rPr>
      <t xml:space="preserve">Wołosate – Przełęcz Bukowska (1107 m) – Rozsypaniec (1280 m) – Halicz (1333 m) – Przełęcz Goprowska (1160 m) – Przełęcz pod Tarnicą (1276 m) – Tarnica (1346 m) – Wołosate </t>
    </r>
  </si>
  <si>
    <t>A2</t>
  </si>
  <si>
    <r>
      <rPr>
        <b/>
        <u val="single"/>
        <sz val="11"/>
        <color indexed="63"/>
        <rFont val="Calibri"/>
        <family val="2"/>
      </rPr>
      <t xml:space="preserve">Pěší túra - lehčí (16 km, 5 hod., převýšení 580 m)
</t>
    </r>
    <r>
      <rPr>
        <sz val="11"/>
        <color rgb="FF000000"/>
        <rFont val="Calibri"/>
        <family val="2"/>
      </rPr>
      <t xml:space="preserve">Majdan (projížďka lesní úzkokolejkou na trase: Majdan – Balnica), následuje pěší túra na trase: Balnica – Czerenin (929 m) – Stryb (1011 m) – Rypi Wierch (1003 m) – Przełęcz nad Roztokami (801 m) – Roztoki Górne </t>
    </r>
  </si>
  <si>
    <t>B1</t>
  </si>
  <si>
    <r>
      <rPr>
        <b/>
        <u val="single"/>
        <sz val="11"/>
        <color indexed="63"/>
        <rFont val="Calibri"/>
        <family val="2"/>
      </rPr>
      <t xml:space="preserve">Vyjížďka na horském kole (cca 43 km, převýšení 600 m, 3 hod. 30 min., cesta asfalt 25 km, štěrk 18 km)
</t>
    </r>
    <r>
      <rPr>
        <sz val="11"/>
        <color rgb="FF000000"/>
        <rFont val="Calibri"/>
        <family val="2"/>
      </rPr>
      <t>Ustrzyki Górne – Widełki – Krutyjówka (ukázka zubří farmy) – Muczne –  Tarnawa Niżna – Dźwiniacz Górny – Czerenna – Stuposiany –   Pszczeliny – Bereżki – Ustrzyki Górne</t>
    </r>
  </si>
  <si>
    <t>C1</t>
  </si>
  <si>
    <r>
      <rPr>
        <b/>
        <u val="single"/>
        <sz val="11"/>
        <color indexed="63"/>
        <rFont val="Calibri"/>
        <family val="2"/>
      </rPr>
      <t xml:space="preserve">Vyjížďka na kajaku (cca 8 km, doba jízda cca 5 hod.)
</t>
    </r>
    <r>
      <rPr>
        <sz val="11"/>
        <color rgb="FF000000"/>
        <rFont val="Calibri"/>
        <family val="2"/>
      </rPr>
      <t>Převoz do Polańczyka (přístav Eko Marina) – trasa jízdy po Soliňském jezeře ve dvoumístných kajacích</t>
    </r>
  </si>
  <si>
    <t>D1</t>
  </si>
  <si>
    <r>
      <rPr>
        <b/>
        <u val="single"/>
        <sz val="11"/>
        <color indexed="63"/>
        <rFont val="Calibri"/>
        <family val="2"/>
      </rPr>
      <t xml:space="preserve">Vyjížďka na koni (cca 6 hod.)
</t>
    </r>
    <r>
      <rPr>
        <sz val="11"/>
        <color rgb="FF000000"/>
        <rFont val="Calibri"/>
        <family val="2"/>
      </rPr>
      <t>Jízda na koni v terénu okolo hřebene Otrytu</t>
    </r>
  </si>
  <si>
    <t>Turistické programy - sobota 10. 9. 2022</t>
  </si>
  <si>
    <t>A3</t>
  </si>
  <si>
    <r>
      <rPr>
        <b/>
        <u val="single"/>
        <sz val="11"/>
        <color indexed="63"/>
        <rFont val="Calibri"/>
        <family val="2"/>
      </rPr>
      <t xml:space="preserve">Pěší túra - těžší (13 km, 5 hod., převýšení 730 m)
</t>
    </r>
    <r>
      <rPr>
        <sz val="11"/>
        <color rgb="FF000000"/>
        <rFont val="Calibri"/>
        <family val="2"/>
      </rPr>
      <t xml:space="preserve">Sedlo Wyżniańska (855 m) – Chata Bacówka pod Małą Rawką – Mała Rawka (1272 m) – Wielka Rawka (1307 m) – Kremenaros - trojmezí PL-SK-UA (1221 m) – Wielka Rawka – Ustrzyki Górne  </t>
    </r>
  </si>
  <si>
    <t>A4</t>
  </si>
  <si>
    <r>
      <rPr>
        <b/>
        <u val="single"/>
        <sz val="11"/>
        <color indexed="63"/>
        <rFont val="Calibri"/>
        <family val="2"/>
      </rPr>
      <t xml:space="preserve">Pěší túra - lehčí (14 km, 4 hod. 40 min., převýšení 620 m)
</t>
    </r>
    <r>
      <rPr>
        <sz val="11"/>
        <color rgb="FF000000"/>
        <rFont val="Calibri"/>
        <family val="2"/>
      </rPr>
      <t xml:space="preserve">Sedlo Wyżna (872 m) – Połonina Wetlińska (1253 m) – Smerek (1222 m) – Sedlo Orłowicza (1099 m) – Wetlina  </t>
    </r>
  </si>
  <si>
    <t>B2</t>
  </si>
  <si>
    <r>
      <rPr>
        <b/>
        <u val="single"/>
        <sz val="11"/>
        <color indexed="63"/>
        <rFont val="Calibri"/>
        <family val="2"/>
      </rPr>
      <t xml:space="preserve">Vyjížďka na horském kole (cca 42 km, převýšení 600 m, 3 hod., cesta asfalt 27 km, štěrk 15 km)
</t>
    </r>
    <r>
      <rPr>
        <sz val="11"/>
        <color rgb="FF000000"/>
        <rFont val="Calibri"/>
        <family val="2"/>
      </rPr>
      <t xml:space="preserve">Ustrzyki Górne – Brzegi Górne – Nasiczne – Dwernik – Stare Procisne – Pszczeliny – Ustrzyki Górne </t>
    </r>
  </si>
  <si>
    <t>C2</t>
  </si>
  <si>
    <t>D2</t>
  </si>
  <si>
    <t>Celková cena za programy</t>
  </si>
  <si>
    <t>Nabídka ubytování a stravování</t>
  </si>
  <si>
    <t>Centrum srazu je v areálu PTTK v osadě USTRZYKI GÓRNE, kde je turistický hotel a kemp s různými chatkami a ubytovnami. Je možno zde stanovat, být ubytován v přívěsu nebo v kamperu.
Po celou dobu pobytu zajišťují pořadatelé plné stravování - snídaně a večeře v hotelové restauraci, na oběd balíčky.</t>
  </si>
  <si>
    <t>Cena zahrnuje ubytování a stravování po celou dobu pobytu, účast na společných aktivitách, účastnický servis (plaketu, visačku, zpravodaj, informační materiály)</t>
  </si>
  <si>
    <t>Pobyt od středy 7. 9. 2022 do neděle 11. 9. 2022</t>
  </si>
  <si>
    <t>Cena za pobyt</t>
  </si>
  <si>
    <t>Počet osob</t>
  </si>
  <si>
    <t>Ubytování v hotelu</t>
  </si>
  <si>
    <t xml:space="preserve">Pokoje 1 - 3L, </t>
  </si>
  <si>
    <t>Horská chata</t>
  </si>
  <si>
    <t>2L pokoje, společné sociálky</t>
  </si>
  <si>
    <t>Ubytovna A a B</t>
  </si>
  <si>
    <t>Ubytovna C</t>
  </si>
  <si>
    <t>Kempingové domky</t>
  </si>
  <si>
    <t>2L nebo 4L chatka se sociálkou</t>
  </si>
  <si>
    <t>2l až 4L, společné sociálky</t>
  </si>
  <si>
    <t>Ubytování v kempu</t>
  </si>
  <si>
    <t>ve stanu, v autě, v přívěsu</t>
  </si>
  <si>
    <t>Dodatečná platba</t>
  </si>
  <si>
    <t>parkování</t>
  </si>
  <si>
    <t>kamper, přívěs 30 PLN za den</t>
  </si>
  <si>
    <t>připojení elektřiny 20 PLN za den</t>
  </si>
  <si>
    <t>Pobyt od čtvrtka 8. 9. 2022 do neděle 11. 9. 2022</t>
  </si>
  <si>
    <t>Celková cena za ubytování a stravování</t>
  </si>
  <si>
    <t>Příjezd</t>
  </si>
  <si>
    <t>Abychom  mohli naplánovat obsazení autobusu KČT, uveďte prosím, jak plánujete dopravu na sraz.
Počet cestujících autobusem KČT uveďte na prvním listu "Registrace"</t>
  </si>
  <si>
    <t>Cestování</t>
  </si>
  <si>
    <t>Příjezd na sraz - přibližná hodina příjezdu</t>
  </si>
  <si>
    <t>Počet účastníků</t>
  </si>
  <si>
    <t>SPZ</t>
  </si>
  <si>
    <t>7. 9. 2022 
středa</t>
  </si>
  <si>
    <t>8. 9. 2022
čtvrtek</t>
  </si>
  <si>
    <t>jiný den</t>
  </si>
  <si>
    <t>osobní auto/auta</t>
  </si>
  <si>
    <t>kamper/přívěs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</si>
</sst>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Kč&quot;"/>
    <numFmt numFmtId="165" formatCode="#,##0&quot; Kč&quot;"/>
    <numFmt numFmtId="166" formatCode="_-* #,##0.00\ [$€-1]_-;\-* #,##0.00\ [$€-1]_-;_-* \-??\ [$€-1]_-;_-@_-"/>
    <numFmt numFmtId="167" formatCode="d/m/yyyy"/>
    <numFmt numFmtId="168" formatCode="#,##0&quot; Ft&quot;;[Red]\-#,##0&quot; Ft&quot;"/>
    <numFmt numFmtId="169" formatCode="_-* #,##0.00\ [$PLN]_-;\-* #,##0.00\ [$PLN]_-;_-* \-??\ [$PLN]_-;_-@_-"/>
    <numFmt numFmtId="170" formatCode="_-* #,##0\ [$PLN]_-;\-* #,##0\ [$PLN]_-;_-* \-??\ [$PLN]_-;_-@_-"/>
  </numFmts>
  <fonts count="59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0"/>
      <name val="Arial"/>
      <family val="0"/>
    </font>
    <font>
      <b/>
      <sz val="16"/>
      <color indexed="18"/>
      <name val="Calibri"/>
      <family val="2"/>
    </font>
    <font>
      <b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4"/>
      <color indexed="18"/>
      <name val="Calibri"/>
      <family val="2"/>
    </font>
    <font>
      <b/>
      <sz val="12"/>
      <color indexed="63"/>
      <name val="Calibri"/>
      <family val="2"/>
    </font>
    <font>
      <u val="single"/>
      <sz val="11"/>
      <color indexed="22"/>
      <name val="Calibri"/>
      <family val="2"/>
    </font>
    <font>
      <b/>
      <sz val="12"/>
      <color indexed="18"/>
      <name val="Calibri"/>
      <family val="2"/>
    </font>
    <font>
      <sz val="12"/>
      <color indexed="63"/>
      <name val="Calibri"/>
      <family val="2"/>
    </font>
    <font>
      <b/>
      <sz val="14"/>
      <color indexed="63"/>
      <name val="Calibri"/>
      <family val="2"/>
    </font>
    <font>
      <u val="single"/>
      <sz val="11"/>
      <color indexed="63"/>
      <name val="Calibri"/>
      <family val="2"/>
    </font>
    <font>
      <b/>
      <sz val="11"/>
      <color indexed="18"/>
      <name val="Calibri"/>
      <family val="2"/>
    </font>
    <font>
      <sz val="9"/>
      <color indexed="63"/>
      <name val="Calibri"/>
      <family val="2"/>
    </font>
    <font>
      <b/>
      <u val="single"/>
      <sz val="11"/>
      <color indexed="63"/>
      <name val="Calibri"/>
      <family val="2"/>
    </font>
    <font>
      <sz val="18"/>
      <color indexed="55"/>
      <name val="Calibri Light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rgb="FF0563C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i/>
      <sz val="11"/>
      <color rgb="FF000000"/>
      <name val="Calibri"/>
      <family val="2"/>
    </font>
    <font>
      <b/>
      <sz val="16"/>
      <color rgb="FFFFFFFF"/>
      <name val="Calibri"/>
      <family val="2"/>
    </font>
    <font>
      <sz val="12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9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7E6E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0" fillId="20" borderId="0" applyNumberFormat="0" applyBorder="0" applyAlignment="0" applyProtection="0"/>
    <xf numFmtId="0" fontId="31" fillId="0" borderId="0" applyBorder="0" applyProtection="0">
      <alignment/>
    </xf>
    <xf numFmtId="0" fontId="32" fillId="21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2" fillId="0" borderId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31" fillId="33" borderId="10" xfId="36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49" fillId="34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47" fillId="35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33" borderId="19" xfId="0" applyFont="1" applyFill="1" applyBorder="1" applyAlignment="1">
      <alignment vertical="center" wrapText="1"/>
    </xf>
    <xf numFmtId="167" fontId="0" fillId="33" borderId="19" xfId="0" applyNumberFormat="1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67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33" borderId="26" xfId="0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15" xfId="0" applyBorder="1" applyAlignment="1">
      <alignment/>
    </xf>
    <xf numFmtId="0" fontId="47" fillId="0" borderId="16" xfId="0" applyFont="1" applyBorder="1" applyAlignment="1">
      <alignment/>
    </xf>
    <xf numFmtId="0" fontId="0" fillId="0" borderId="0" xfId="0" applyAlignment="1">
      <alignment horizontal="center"/>
    </xf>
    <xf numFmtId="0" fontId="47" fillId="36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6" borderId="25" xfId="0" applyFont="1" applyFill="1" applyBorder="1" applyAlignment="1">
      <alignment horizontal="center" vertical="center"/>
    </xf>
    <xf numFmtId="0" fontId="48" fillId="37" borderId="28" xfId="0" applyFont="1" applyFill="1" applyBorder="1" applyAlignment="1">
      <alignment horizontal="left" vertical="center"/>
    </xf>
    <xf numFmtId="0" fontId="48" fillId="37" borderId="29" xfId="0" applyFont="1" applyFill="1" applyBorder="1" applyAlignment="1">
      <alignment horizontal="left" vertical="center"/>
    </xf>
    <xf numFmtId="0" fontId="47" fillId="36" borderId="30" xfId="0" applyFont="1" applyFill="1" applyBorder="1" applyAlignment="1">
      <alignment horizontal="center" vertical="center" wrapText="1"/>
    </xf>
    <xf numFmtId="0" fontId="48" fillId="37" borderId="31" xfId="0" applyFont="1" applyFill="1" applyBorder="1" applyAlignment="1">
      <alignment horizontal="left" vertical="center"/>
    </xf>
    <xf numFmtId="0" fontId="48" fillId="37" borderId="32" xfId="0" applyFont="1" applyFill="1" applyBorder="1" applyAlignment="1">
      <alignment horizontal="left" vertical="center"/>
    </xf>
    <xf numFmtId="0" fontId="47" fillId="37" borderId="32" xfId="0" applyFont="1" applyFill="1" applyBorder="1" applyAlignment="1">
      <alignment horizontal="left" vertical="center"/>
    </xf>
    <xf numFmtId="0" fontId="0" fillId="36" borderId="30" xfId="0" applyFont="1" applyFill="1" applyBorder="1" applyAlignment="1">
      <alignment horizontal="center" vertical="center"/>
    </xf>
    <xf numFmtId="0" fontId="47" fillId="36" borderId="33" xfId="0" applyFont="1" applyFill="1" applyBorder="1" applyAlignment="1">
      <alignment horizontal="center" vertical="center"/>
    </xf>
    <xf numFmtId="0" fontId="47" fillId="36" borderId="34" xfId="0" applyFont="1" applyFill="1" applyBorder="1" applyAlignment="1">
      <alignment horizontal="center" vertical="center"/>
    </xf>
    <xf numFmtId="1" fontId="0" fillId="37" borderId="35" xfId="0" applyNumberForma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48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70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169" fontId="4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54" fillId="34" borderId="4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6" fontId="47" fillId="37" borderId="43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49" fillId="34" borderId="4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8" fillId="0" borderId="33" xfId="0" applyFont="1" applyBorder="1" applyAlignment="1">
      <alignment horizontal="left"/>
    </xf>
    <xf numFmtId="166" fontId="48" fillId="0" borderId="21" xfId="0" applyNumberFormat="1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166" fontId="48" fillId="0" borderId="24" xfId="0" applyNumberFormat="1" applyFont="1" applyBorder="1" applyAlignment="1">
      <alignment horizontal="center"/>
    </xf>
    <xf numFmtId="0" fontId="48" fillId="0" borderId="42" xfId="0" applyFont="1" applyBorder="1" applyAlignment="1">
      <alignment horizontal="left"/>
    </xf>
    <xf numFmtId="166" fontId="48" fillId="0" borderId="43" xfId="0" applyNumberFormat="1" applyFont="1" applyBorder="1" applyAlignment="1">
      <alignment horizontal="center"/>
    </xf>
    <xf numFmtId="0" fontId="55" fillId="0" borderId="45" xfId="0" applyFont="1" applyBorder="1" applyAlignment="1">
      <alignment horizontal="left" vertical="center"/>
    </xf>
    <xf numFmtId="166" fontId="55" fillId="0" borderId="45" xfId="0" applyNumberFormat="1" applyFont="1" applyBorder="1" applyAlignment="1">
      <alignment horizontal="center" vertical="center"/>
    </xf>
    <xf numFmtId="0" fontId="48" fillId="0" borderId="46" xfId="0" applyFont="1" applyBorder="1" applyAlignment="1">
      <alignment horizontal="left" vertical="center" wrapText="1"/>
    </xf>
    <xf numFmtId="0" fontId="53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wrapText="1"/>
    </xf>
    <xf numFmtId="0" fontId="47" fillId="35" borderId="12" xfId="0" applyFont="1" applyFill="1" applyBorder="1" applyAlignment="1">
      <alignment horizontal="center" vertical="center"/>
    </xf>
    <xf numFmtId="0" fontId="54" fillId="34" borderId="48" xfId="0" applyFont="1" applyFill="1" applyBorder="1" applyAlignment="1">
      <alignment horizontal="center" vertical="center"/>
    </xf>
    <xf numFmtId="0" fontId="53" fillId="0" borderId="49" xfId="0" applyFont="1" applyBorder="1" applyAlignment="1">
      <alignment horizontal="left"/>
    </xf>
    <xf numFmtId="0" fontId="56" fillId="34" borderId="1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5" fontId="0" fillId="0" borderId="24" xfId="0" applyNumberForma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47" fillId="0" borderId="17" xfId="0" applyNumberFormat="1" applyFont="1" applyBorder="1" applyAlignment="1">
      <alignment horizontal="center"/>
    </xf>
    <xf numFmtId="0" fontId="49" fillId="34" borderId="13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vertical="center"/>
    </xf>
    <xf numFmtId="0" fontId="57" fillId="37" borderId="10" xfId="0" applyFont="1" applyFill="1" applyBorder="1" applyAlignment="1">
      <alignment horizontal="center" vertical="center" wrapText="1"/>
    </xf>
    <xf numFmtId="168" fontId="0" fillId="37" borderId="24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 wrapText="1"/>
    </xf>
    <xf numFmtId="169" fontId="0" fillId="37" borderId="24" xfId="0" applyNumberForma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left" vertical="center" wrapText="1"/>
    </xf>
    <xf numFmtId="0" fontId="49" fillId="34" borderId="49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left" vertical="center" wrapText="1"/>
    </xf>
    <xf numFmtId="169" fontId="0" fillId="37" borderId="43" xfId="0" applyNumberFormat="1" applyFill="1" applyBorder="1" applyAlignment="1">
      <alignment horizontal="center" vertical="center"/>
    </xf>
    <xf numFmtId="0" fontId="49" fillId="34" borderId="45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169" fontId="48" fillId="0" borderId="4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left"/>
    </xf>
    <xf numFmtId="0" fontId="47" fillId="35" borderId="41" xfId="0" applyFont="1" applyFill="1" applyBorder="1" applyAlignment="1">
      <alignment horizontal="center"/>
    </xf>
    <xf numFmtId="0" fontId="0" fillId="0" borderId="49" xfId="0" applyFont="1" applyBorder="1" applyAlignment="1">
      <alignment horizontal="left" vertical="center" wrapText="1"/>
    </xf>
    <xf numFmtId="0" fontId="47" fillId="39" borderId="15" xfId="0" applyFont="1" applyFill="1" applyBorder="1" applyAlignment="1">
      <alignment horizontal="center" vertical="center"/>
    </xf>
    <xf numFmtId="0" fontId="47" fillId="39" borderId="38" xfId="0" applyFont="1" applyFill="1" applyBorder="1" applyAlignment="1">
      <alignment horizontal="center" vertical="center"/>
    </xf>
    <xf numFmtId="0" fontId="47" fillId="39" borderId="16" xfId="0" applyFont="1" applyFill="1" applyBorder="1" applyAlignment="1">
      <alignment horizontal="center" vertical="center"/>
    </xf>
    <xf numFmtId="0" fontId="47" fillId="39" borderId="17" xfId="0" applyFont="1" applyFill="1" applyBorder="1" applyAlignment="1">
      <alignment horizontal="center" vertical="center"/>
    </xf>
    <xf numFmtId="0" fontId="47" fillId="39" borderId="14" xfId="0" applyFont="1" applyFill="1" applyBorder="1" applyAlignment="1">
      <alignment horizontal="center" vertical="center" wrapText="1"/>
    </xf>
    <xf numFmtId="0" fontId="47" fillId="39" borderId="33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9" borderId="42" xfId="0" applyFont="1" applyFill="1" applyBorder="1" applyAlignment="1">
      <alignment horizontal="left" vertical="center"/>
    </xf>
    <xf numFmtId="20" fontId="47" fillId="33" borderId="14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7" borderId="43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7E6E6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tabSelected="1" workbookViewId="0" topLeftCell="A1">
      <selection activeCell="B6" sqref="B6:C6"/>
    </sheetView>
  </sheetViews>
  <sheetFormatPr defaultColWidth="8.8515625" defaultRowHeight="15"/>
  <cols>
    <col min="1" max="1" width="4.8515625" style="0" customWidth="1"/>
    <col min="2" max="2" width="11.7109375" style="0" customWidth="1"/>
    <col min="3" max="3" width="12.28125" style="0" customWidth="1"/>
    <col min="4" max="5" width="8.8515625" style="0" customWidth="1"/>
    <col min="6" max="6" width="9.140625" style="0" customWidth="1"/>
    <col min="7" max="7" width="6.421875" style="0" customWidth="1"/>
    <col min="8" max="8" width="11.140625" style="0" customWidth="1"/>
    <col min="9" max="9" width="17.140625" style="0" customWidth="1"/>
    <col min="10" max="10" width="11.421875" style="0" customWidth="1"/>
    <col min="11" max="11" width="11.7109375" style="0" customWidth="1"/>
  </cols>
  <sheetData>
    <row r="2" spans="2:11" ht="36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ht="15"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ht="28.5" customHeight="1"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</row>
    <row r="6" spans="2:11" ht="22.5" customHeight="1">
      <c r="B6" s="10" t="s">
        <v>4</v>
      </c>
      <c r="C6" s="10"/>
      <c r="D6" s="9"/>
      <c r="E6" s="9"/>
      <c r="F6" s="9"/>
      <c r="G6" s="9"/>
      <c r="H6" s="9"/>
      <c r="I6" s="15" t="s">
        <v>5</v>
      </c>
      <c r="J6" s="8"/>
      <c r="K6" s="8"/>
    </row>
    <row r="7" spans="2:11" ht="22.5" customHeight="1">
      <c r="B7" s="10" t="s">
        <v>6</v>
      </c>
      <c r="C7" s="10"/>
      <c r="D7" s="7"/>
      <c r="E7" s="7"/>
      <c r="F7" s="7"/>
      <c r="G7" s="7"/>
      <c r="H7" s="7"/>
      <c r="I7" s="15" t="s">
        <v>7</v>
      </c>
      <c r="J7" s="6"/>
      <c r="K7" s="6"/>
    </row>
    <row r="8" spans="2:11" ht="20.25" customHeight="1">
      <c r="B8" s="10" t="s">
        <v>8</v>
      </c>
      <c r="C8" s="10"/>
      <c r="D8" s="7"/>
      <c r="E8" s="7"/>
      <c r="F8" s="7"/>
      <c r="G8" s="7"/>
      <c r="H8" s="7"/>
      <c r="I8" s="5" t="s">
        <v>9</v>
      </c>
      <c r="J8" s="5"/>
      <c r="K8" s="5"/>
    </row>
    <row r="9" spans="2:11" ht="30" customHeight="1">
      <c r="B9" s="4" t="s">
        <v>10</v>
      </c>
      <c r="C9" s="4"/>
      <c r="D9" s="7"/>
      <c r="E9" s="7"/>
      <c r="F9" s="7"/>
      <c r="G9" s="7"/>
      <c r="H9" s="7"/>
      <c r="I9" s="3"/>
      <c r="J9" s="3"/>
      <c r="K9" s="3"/>
    </row>
    <row r="10" spans="2:11" ht="15">
      <c r="B10" s="2" t="s">
        <v>11</v>
      </c>
      <c r="C10" s="2"/>
      <c r="D10" s="2"/>
      <c r="E10" s="2"/>
      <c r="F10" s="2"/>
      <c r="G10" s="2"/>
      <c r="H10" s="2"/>
      <c r="I10" s="2"/>
      <c r="J10" s="1">
        <v>5.7</v>
      </c>
      <c r="K10" s="1"/>
    </row>
    <row r="11" spans="2:11" ht="15">
      <c r="B11" s="86" t="s">
        <v>12</v>
      </c>
      <c r="C11" s="86"/>
      <c r="D11" s="86"/>
      <c r="E11" s="86"/>
      <c r="F11" s="86"/>
      <c r="G11" s="86"/>
      <c r="H11" s="86"/>
      <c r="I11" s="86"/>
      <c r="J11" s="1">
        <v>24</v>
      </c>
      <c r="K11" s="1"/>
    </row>
    <row r="12" spans="2:11" ht="15.75">
      <c r="B12" s="87" t="s">
        <v>13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2:11" ht="15">
      <c r="B13" s="88" t="s">
        <v>14</v>
      </c>
      <c r="C13" s="88"/>
      <c r="D13" s="89" t="s">
        <v>15</v>
      </c>
      <c r="E13" s="89"/>
      <c r="F13" s="89"/>
      <c r="G13" s="89" t="s">
        <v>16</v>
      </c>
      <c r="H13" s="89"/>
      <c r="I13" s="17" t="s">
        <v>17</v>
      </c>
      <c r="J13" s="90" t="s">
        <v>18</v>
      </c>
      <c r="K13" s="90"/>
    </row>
    <row r="14" spans="2:11" ht="15">
      <c r="B14" s="91" t="s">
        <v>19</v>
      </c>
      <c r="C14" s="91"/>
      <c r="D14" s="92" t="s">
        <v>20</v>
      </c>
      <c r="E14" s="92"/>
      <c r="F14" s="92"/>
      <c r="G14" s="93">
        <v>1500</v>
      </c>
      <c r="H14" s="93"/>
      <c r="I14" s="18"/>
      <c r="J14" s="94">
        <f>I14*G14/J11</f>
        <v>0</v>
      </c>
      <c r="K14" s="94"/>
    </row>
    <row r="15" spans="2:11" ht="15">
      <c r="B15" s="95" t="s">
        <v>21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2:11" ht="32.25" customHeight="1">
      <c r="B16" s="96" t="s">
        <v>22</v>
      </c>
      <c r="C16" s="96"/>
      <c r="D16" s="96"/>
      <c r="E16" s="96"/>
      <c r="F16" s="96"/>
      <c r="G16" s="96"/>
      <c r="H16" s="96"/>
      <c r="I16" s="96"/>
      <c r="J16" s="96"/>
      <c r="K16" s="96"/>
    </row>
    <row r="17" spans="2:11" ht="15">
      <c r="B17" s="97"/>
      <c r="C17" s="97"/>
      <c r="D17" s="97"/>
      <c r="E17" s="97"/>
      <c r="F17" s="97"/>
      <c r="G17" s="97"/>
      <c r="H17" s="97"/>
      <c r="I17" s="97"/>
      <c r="J17" s="98" t="s">
        <v>23</v>
      </c>
      <c r="K17" s="98"/>
    </row>
    <row r="18" spans="2:11" s="19" customFormat="1" ht="15.75">
      <c r="B18" s="99" t="s">
        <v>24</v>
      </c>
      <c r="C18" s="99"/>
      <c r="D18" s="99"/>
      <c r="E18" s="99"/>
      <c r="F18" s="99"/>
      <c r="G18" s="99"/>
      <c r="H18" s="99"/>
      <c r="I18" s="99"/>
      <c r="J18" s="100">
        <f>Ubytování!F34*J10/J11</f>
        <v>0</v>
      </c>
      <c r="K18" s="100"/>
    </row>
    <row r="19" spans="2:11" s="19" customFormat="1" ht="15.75">
      <c r="B19" s="101" t="s">
        <v>25</v>
      </c>
      <c r="C19" s="101"/>
      <c r="D19" s="101"/>
      <c r="E19" s="101"/>
      <c r="F19" s="101"/>
      <c r="G19" s="101"/>
      <c r="H19" s="101"/>
      <c r="I19" s="101"/>
      <c r="J19" s="102">
        <f>Účastníci!G23/J11</f>
        <v>0</v>
      </c>
      <c r="K19" s="102"/>
    </row>
    <row r="20" spans="2:11" s="19" customFormat="1" ht="15.75">
      <c r="B20" s="101" t="s">
        <v>26</v>
      </c>
      <c r="C20" s="101"/>
      <c r="D20" s="101"/>
      <c r="E20" s="101"/>
      <c r="F20" s="101"/>
      <c r="G20" s="101"/>
      <c r="H20" s="101"/>
      <c r="I20" s="101"/>
      <c r="J20" s="102">
        <f>Program!K30*J10/J11</f>
        <v>0</v>
      </c>
      <c r="K20" s="102"/>
    </row>
    <row r="21" spans="2:11" s="19" customFormat="1" ht="15.75">
      <c r="B21" s="103" t="s">
        <v>27</v>
      </c>
      <c r="C21" s="103"/>
      <c r="D21" s="103"/>
      <c r="E21" s="103"/>
      <c r="F21" s="103"/>
      <c r="G21" s="103"/>
      <c r="H21" s="103"/>
      <c r="I21" s="103"/>
      <c r="J21" s="104">
        <f>J14</f>
        <v>0</v>
      </c>
      <c r="K21" s="104"/>
    </row>
    <row r="22" spans="2:11" ht="29.25" customHeight="1">
      <c r="B22" s="105" t="s">
        <v>28</v>
      </c>
      <c r="C22" s="105"/>
      <c r="D22" s="105"/>
      <c r="E22" s="105"/>
      <c r="F22" s="105"/>
      <c r="G22" s="105"/>
      <c r="H22" s="105"/>
      <c r="I22" s="105"/>
      <c r="J22" s="106">
        <f>J18+J19+J20+J21</f>
        <v>0</v>
      </c>
      <c r="K22" s="106"/>
    </row>
    <row r="23" spans="2:11" ht="34.5" customHeight="1">
      <c r="B23" s="107" t="s">
        <v>29</v>
      </c>
      <c r="C23" s="107"/>
      <c r="D23" s="107"/>
      <c r="E23" s="107"/>
      <c r="F23" s="107"/>
      <c r="G23" s="107"/>
      <c r="H23" s="107"/>
      <c r="I23" s="107"/>
      <c r="J23" s="107"/>
      <c r="K23" s="107"/>
    </row>
    <row r="24" spans="2:11" ht="34.5" customHeight="1">
      <c r="B24" s="108" t="s">
        <v>30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2:11" ht="15" customHeight="1">
      <c r="B25" s="109" t="s">
        <v>31</v>
      </c>
      <c r="C25" s="109"/>
      <c r="D25" s="109"/>
      <c r="E25" s="109"/>
      <c r="F25" s="109"/>
      <c r="G25" s="109"/>
      <c r="H25" s="109"/>
      <c r="I25" s="109"/>
      <c r="J25" s="109"/>
      <c r="K25" s="109"/>
    </row>
  </sheetData>
  <sheetProtection/>
  <mergeCells count="46">
    <mergeCell ref="B22:I22"/>
    <mergeCell ref="J22:K22"/>
    <mergeCell ref="B23:K23"/>
    <mergeCell ref="B24:K24"/>
    <mergeCell ref="B25:K25"/>
    <mergeCell ref="B19:I19"/>
    <mergeCell ref="J19:K19"/>
    <mergeCell ref="B20:I20"/>
    <mergeCell ref="J20:K20"/>
    <mergeCell ref="B21:I21"/>
    <mergeCell ref="J21:K21"/>
    <mergeCell ref="B16:K16"/>
    <mergeCell ref="B17:I17"/>
    <mergeCell ref="J17:K17"/>
    <mergeCell ref="B18:I18"/>
    <mergeCell ref="J18:K18"/>
    <mergeCell ref="B14:C14"/>
    <mergeCell ref="D14:F14"/>
    <mergeCell ref="G14:H14"/>
    <mergeCell ref="J14:K14"/>
    <mergeCell ref="B15:K15"/>
    <mergeCell ref="B11:I11"/>
    <mergeCell ref="J11:K11"/>
    <mergeCell ref="B12:K12"/>
    <mergeCell ref="B13:C13"/>
    <mergeCell ref="D13:F13"/>
    <mergeCell ref="G13:H13"/>
    <mergeCell ref="J13:K13"/>
    <mergeCell ref="B9:C9"/>
    <mergeCell ref="D9:H9"/>
    <mergeCell ref="I9:K9"/>
    <mergeCell ref="B10:I10"/>
    <mergeCell ref="J10:K10"/>
    <mergeCell ref="B7:C7"/>
    <mergeCell ref="D7:H7"/>
    <mergeCell ref="J7:K7"/>
    <mergeCell ref="B8:C8"/>
    <mergeCell ref="D8:H8"/>
    <mergeCell ref="I8:K8"/>
    <mergeCell ref="B2:K2"/>
    <mergeCell ref="B3:K3"/>
    <mergeCell ref="B4:K4"/>
    <mergeCell ref="B5:K5"/>
    <mergeCell ref="B6:C6"/>
    <mergeCell ref="D6:H6"/>
    <mergeCell ref="J6:K6"/>
  </mergeCells>
  <printOptions/>
  <pageMargins left="0.708333333333333" right="0.708333333333333" top="0.747916666666667" bottom="0.747916666666667" header="0.511811023622047" footer="0.511811023622047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E21" sqref="E21"/>
    </sheetView>
  </sheetViews>
  <sheetFormatPr defaultColWidth="8.7109375" defaultRowHeight="15"/>
  <cols>
    <col min="1" max="1" width="4.421875" style="0" customWidth="1"/>
    <col min="2" max="2" width="6.421875" style="0" customWidth="1"/>
    <col min="3" max="3" width="24.28125" style="0" customWidth="1"/>
    <col min="4" max="4" width="29.28125" style="0" customWidth="1"/>
    <col min="5" max="5" width="15.140625" style="0" customWidth="1"/>
    <col min="6" max="6" width="17.421875" style="0" customWidth="1"/>
    <col min="7" max="8" width="12.00390625" style="0" customWidth="1"/>
  </cols>
  <sheetData>
    <row r="2" spans="2:8" ht="21">
      <c r="B2" s="14" t="s">
        <v>0</v>
      </c>
      <c r="C2" s="14"/>
      <c r="D2" s="14"/>
      <c r="E2" s="14"/>
      <c r="F2" s="14"/>
      <c r="G2" s="14"/>
      <c r="H2" s="14"/>
    </row>
    <row r="3" spans="2:8" ht="14.25" customHeight="1">
      <c r="B3" s="110" t="s">
        <v>1</v>
      </c>
      <c r="C3" s="110"/>
      <c r="D3" s="110"/>
      <c r="E3" s="110"/>
      <c r="F3" s="110"/>
      <c r="G3" s="110"/>
      <c r="H3" s="110"/>
    </row>
    <row r="4" spans="2:8" ht="15.75">
      <c r="B4" s="111" t="s">
        <v>32</v>
      </c>
      <c r="C4" s="111"/>
      <c r="D4" s="111"/>
      <c r="E4" s="111"/>
      <c r="F4" s="111"/>
      <c r="G4" s="111"/>
      <c r="H4" s="111"/>
    </row>
    <row r="5" spans="2:8" ht="30">
      <c r="B5" s="20" t="s">
        <v>33</v>
      </c>
      <c r="C5" s="21" t="s">
        <v>34</v>
      </c>
      <c r="D5" s="21" t="s">
        <v>35</v>
      </c>
      <c r="E5" s="21" t="s">
        <v>36</v>
      </c>
      <c r="F5" s="21" t="s">
        <v>37</v>
      </c>
      <c r="G5" s="22" t="s">
        <v>38</v>
      </c>
      <c r="H5" s="23" t="s">
        <v>39</v>
      </c>
    </row>
    <row r="6" spans="2:8" ht="15">
      <c r="B6" s="24" t="s">
        <v>40</v>
      </c>
      <c r="C6" s="25"/>
      <c r="D6" s="25"/>
      <c r="E6" s="26"/>
      <c r="F6" s="25"/>
      <c r="G6" s="27"/>
      <c r="H6" s="28"/>
    </row>
    <row r="7" spans="2:8" ht="15">
      <c r="B7" s="29" t="s">
        <v>41</v>
      </c>
      <c r="C7" s="30"/>
      <c r="D7" s="30"/>
      <c r="E7" s="26"/>
      <c r="F7" s="25"/>
      <c r="G7" s="31"/>
      <c r="H7" s="32"/>
    </row>
    <row r="8" spans="2:8" ht="15">
      <c r="B8" s="29" t="s">
        <v>42</v>
      </c>
      <c r="C8" s="30"/>
      <c r="D8" s="30"/>
      <c r="E8" s="33"/>
      <c r="F8" s="30"/>
      <c r="G8" s="31"/>
      <c r="H8" s="32"/>
    </row>
    <row r="9" spans="2:8" ht="15">
      <c r="B9" s="29" t="s">
        <v>43</v>
      </c>
      <c r="C9" s="30"/>
      <c r="D9" s="30"/>
      <c r="E9" s="33"/>
      <c r="F9" s="30"/>
      <c r="G9" s="31"/>
      <c r="H9" s="32"/>
    </row>
    <row r="10" spans="2:8" ht="15">
      <c r="B10" s="29" t="s">
        <v>44</v>
      </c>
      <c r="C10" s="30"/>
      <c r="D10" s="30"/>
      <c r="E10" s="33"/>
      <c r="F10" s="30"/>
      <c r="G10" s="31"/>
      <c r="H10" s="32"/>
    </row>
    <row r="11" spans="2:8" ht="15">
      <c r="B11" s="29" t="s">
        <v>45</v>
      </c>
      <c r="C11" s="30"/>
      <c r="D11" s="30"/>
      <c r="E11" s="33"/>
      <c r="F11" s="30"/>
      <c r="G11" s="31"/>
      <c r="H11" s="32"/>
    </row>
    <row r="12" spans="2:8" ht="15">
      <c r="B12" s="29" t="s">
        <v>46</v>
      </c>
      <c r="C12" s="30"/>
      <c r="D12" s="30"/>
      <c r="E12" s="33"/>
      <c r="F12" s="30"/>
      <c r="G12" s="31"/>
      <c r="H12" s="32"/>
    </row>
    <row r="13" spans="2:8" ht="15">
      <c r="B13" s="29" t="s">
        <v>47</v>
      </c>
      <c r="C13" s="30"/>
      <c r="D13" s="30"/>
      <c r="E13" s="33"/>
      <c r="F13" s="30"/>
      <c r="G13" s="31"/>
      <c r="H13" s="32"/>
    </row>
    <row r="14" spans="2:8" ht="15">
      <c r="B14" s="29" t="s">
        <v>48</v>
      </c>
      <c r="C14" s="30"/>
      <c r="D14" s="30"/>
      <c r="E14" s="33"/>
      <c r="F14" s="30"/>
      <c r="G14" s="31"/>
      <c r="H14" s="32"/>
    </row>
    <row r="15" spans="2:8" ht="15">
      <c r="B15" s="29" t="s">
        <v>49</v>
      </c>
      <c r="C15" s="30"/>
      <c r="D15" s="30"/>
      <c r="E15" s="33"/>
      <c r="F15" s="34"/>
      <c r="G15" s="31"/>
      <c r="H15" s="32"/>
    </row>
    <row r="16" spans="2:8" ht="15">
      <c r="B16" s="16" t="s">
        <v>50</v>
      </c>
      <c r="C16" s="35"/>
      <c r="D16" s="35"/>
      <c r="E16" s="36"/>
      <c r="F16" s="37"/>
      <c r="G16" s="38"/>
      <c r="H16" s="32"/>
    </row>
    <row r="17" spans="2:8" ht="15">
      <c r="B17" s="16" t="s">
        <v>51</v>
      </c>
      <c r="C17" s="39"/>
      <c r="D17" s="39"/>
      <c r="E17" s="40"/>
      <c r="F17" s="38"/>
      <c r="G17" s="38"/>
      <c r="H17" s="32"/>
    </row>
    <row r="18" spans="2:8" ht="15">
      <c r="B18" s="112" t="s">
        <v>52</v>
      </c>
      <c r="C18" s="112"/>
      <c r="D18" s="112"/>
      <c r="E18" s="112"/>
      <c r="F18" s="112"/>
      <c r="G18" s="112"/>
      <c r="H18" s="112"/>
    </row>
    <row r="19" spans="2:8" ht="15">
      <c r="B19" s="113" t="s">
        <v>53</v>
      </c>
      <c r="C19" s="113"/>
      <c r="D19" s="113"/>
      <c r="E19" s="113"/>
      <c r="F19" s="113"/>
      <c r="G19" s="113"/>
      <c r="H19" s="113"/>
    </row>
    <row r="20" spans="2:9" ht="15">
      <c r="B20" s="41"/>
      <c r="C20" s="15"/>
      <c r="D20" s="15"/>
      <c r="E20" s="15" t="s">
        <v>54</v>
      </c>
      <c r="F20" s="15" t="s">
        <v>55</v>
      </c>
      <c r="G20" s="114" t="s">
        <v>18</v>
      </c>
      <c r="H20" s="114"/>
      <c r="I20" s="42" t="s">
        <v>56</v>
      </c>
    </row>
    <row r="21" spans="2:8" ht="15">
      <c r="B21" s="43"/>
      <c r="C21" s="44" t="s">
        <v>57</v>
      </c>
      <c r="D21" s="44"/>
      <c r="E21" s="38"/>
      <c r="F21" s="45">
        <v>200</v>
      </c>
      <c r="G21" s="115">
        <f>F21*E21</f>
        <v>0</v>
      </c>
      <c r="H21" s="115"/>
    </row>
    <row r="22" spans="2:8" ht="15">
      <c r="B22" s="46"/>
      <c r="C22" s="47" t="s">
        <v>58</v>
      </c>
      <c r="D22" s="47"/>
      <c r="E22" s="48"/>
      <c r="F22" s="49">
        <v>300</v>
      </c>
      <c r="G22" s="116">
        <f>F22*E22</f>
        <v>0</v>
      </c>
      <c r="H22" s="116"/>
    </row>
    <row r="23" spans="2:8" ht="15">
      <c r="B23" s="50"/>
      <c r="C23" s="51" t="s">
        <v>59</v>
      </c>
      <c r="D23" s="51"/>
      <c r="E23" s="51"/>
      <c r="F23" s="51"/>
      <c r="G23" s="117">
        <f>SUM(G21:H22)</f>
        <v>0</v>
      </c>
      <c r="H23" s="117"/>
    </row>
  </sheetData>
  <sheetProtection/>
  <mergeCells count="9">
    <mergeCell ref="G20:H20"/>
    <mergeCell ref="G21:H21"/>
    <mergeCell ref="G22:H22"/>
    <mergeCell ref="G23:H23"/>
    <mergeCell ref="B2:H2"/>
    <mergeCell ref="B3:H3"/>
    <mergeCell ref="B4:H4"/>
    <mergeCell ref="B18:H18"/>
    <mergeCell ref="B19:H19"/>
  </mergeCells>
  <printOptions/>
  <pageMargins left="0.7" right="0.7" top="0.7875" bottom="0.7875" header="0.511811023622047" footer="0.511811023622047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workbookViewId="0" topLeftCell="A2">
      <selection activeCell="J10" sqref="J10"/>
    </sheetView>
  </sheetViews>
  <sheetFormatPr defaultColWidth="8.8515625" defaultRowHeight="15"/>
  <cols>
    <col min="1" max="1" width="2.7109375" style="0" customWidth="1"/>
    <col min="2" max="2" width="8.421875" style="0" customWidth="1"/>
    <col min="3" max="3" width="8.8515625" style="0" customWidth="1"/>
    <col min="4" max="4" width="14.8515625" style="0" customWidth="1"/>
    <col min="5" max="5" width="12.421875" style="0" customWidth="1"/>
    <col min="6" max="6" width="10.8515625" style="0" customWidth="1"/>
    <col min="7" max="7" width="11.7109375" style="0" customWidth="1"/>
    <col min="8" max="8" width="14.57421875" style="0" customWidth="1"/>
    <col min="9" max="9" width="14.8515625" style="52" customWidth="1"/>
    <col min="10" max="10" width="16.00390625" style="0" customWidth="1"/>
    <col min="11" max="11" width="8.8515625" style="0" customWidth="1"/>
    <col min="12" max="12" width="10.421875" style="0" customWidth="1"/>
  </cols>
  <sheetData>
    <row r="1" ht="12" customHeight="1"/>
    <row r="2" spans="2:12" ht="18.75"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2" ht="15">
      <c r="B4" s="11" t="s">
        <v>60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33" customHeight="1">
      <c r="B6" s="120" t="s">
        <v>61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2:12" ht="21" customHeight="1">
      <c r="B7" s="121" t="s">
        <v>62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2:12" ht="18" customHeight="1">
      <c r="B8" s="122"/>
      <c r="C8" s="122"/>
      <c r="D8" s="122"/>
      <c r="E8" s="122"/>
      <c r="F8" s="122"/>
      <c r="G8" s="122"/>
      <c r="H8" s="122"/>
      <c r="I8" s="53" t="s">
        <v>63</v>
      </c>
      <c r="J8" s="123" t="s">
        <v>64</v>
      </c>
      <c r="K8" s="124" t="s">
        <v>65</v>
      </c>
      <c r="L8" s="124"/>
    </row>
    <row r="9" spans="2:12" ht="15" customHeight="1">
      <c r="B9" s="122"/>
      <c r="C9" s="122"/>
      <c r="D9" s="122"/>
      <c r="E9" s="122"/>
      <c r="F9" s="122"/>
      <c r="G9" s="122"/>
      <c r="H9" s="122"/>
      <c r="I9" s="54" t="s">
        <v>66</v>
      </c>
      <c r="J9" s="123"/>
      <c r="K9" s="124"/>
      <c r="L9" s="124"/>
    </row>
    <row r="10" spans="2:12" ht="60" customHeight="1">
      <c r="B10" s="55"/>
      <c r="C10" s="125" t="s">
        <v>67</v>
      </c>
      <c r="D10" s="125"/>
      <c r="E10" s="125"/>
      <c r="F10" s="125"/>
      <c r="G10" s="125"/>
      <c r="H10" s="125"/>
      <c r="I10" s="56">
        <v>90</v>
      </c>
      <c r="J10" s="57"/>
      <c r="K10" s="126">
        <f>J10*I10</f>
        <v>0</v>
      </c>
      <c r="L10" s="126"/>
    </row>
    <row r="11" spans="2:12" ht="30" customHeight="1">
      <c r="B11" s="58"/>
      <c r="C11" s="127" t="s">
        <v>68</v>
      </c>
      <c r="D11" s="127"/>
      <c r="E11" s="127"/>
      <c r="F11" s="127"/>
      <c r="G11" s="127"/>
      <c r="H11" s="127"/>
      <c r="I11" s="56"/>
      <c r="J11" s="57"/>
      <c r="K11" s="126"/>
      <c r="L11" s="126"/>
    </row>
    <row r="12" spans="2:12" ht="21.75" customHeight="1">
      <c r="B12" s="128" t="s">
        <v>69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2:12" ht="18" customHeight="1">
      <c r="B13" s="59"/>
      <c r="C13" s="60"/>
      <c r="D13" s="60"/>
      <c r="E13" s="60"/>
      <c r="F13" s="60"/>
      <c r="G13" s="60"/>
      <c r="H13" s="129"/>
      <c r="I13" s="61" t="s">
        <v>63</v>
      </c>
      <c r="J13" s="123" t="s">
        <v>64</v>
      </c>
      <c r="K13" s="124" t="s">
        <v>65</v>
      </c>
      <c r="L13" s="124"/>
    </row>
    <row r="14" spans="2:12" ht="15" customHeight="1">
      <c r="B14" s="62"/>
      <c r="C14" s="63"/>
      <c r="D14" s="64" t="s">
        <v>70</v>
      </c>
      <c r="F14" s="63"/>
      <c r="G14" s="63"/>
      <c r="H14" s="129"/>
      <c r="I14" s="65" t="s">
        <v>66</v>
      </c>
      <c r="J14" s="123"/>
      <c r="K14" s="124"/>
      <c r="L14" s="124"/>
    </row>
    <row r="15" spans="2:12" ht="57" customHeight="1">
      <c r="B15" s="66" t="s">
        <v>71</v>
      </c>
      <c r="C15" s="130" t="s">
        <v>72</v>
      </c>
      <c r="D15" s="130"/>
      <c r="E15" s="130"/>
      <c r="F15" s="130"/>
      <c r="G15" s="130"/>
      <c r="H15" s="130"/>
      <c r="I15" s="56">
        <v>40</v>
      </c>
      <c r="J15" s="57"/>
      <c r="K15" s="126">
        <f>J15*I15</f>
        <v>0</v>
      </c>
      <c r="L15" s="126"/>
    </row>
    <row r="16" spans="2:12" ht="57" customHeight="1">
      <c r="B16" s="66" t="s">
        <v>73</v>
      </c>
      <c r="C16" s="130" t="s">
        <v>74</v>
      </c>
      <c r="D16" s="130"/>
      <c r="E16" s="130"/>
      <c r="F16" s="130"/>
      <c r="G16" s="130"/>
      <c r="H16" s="130"/>
      <c r="I16" s="56">
        <v>75</v>
      </c>
      <c r="J16" s="57"/>
      <c r="K16" s="126">
        <f>J16*I16</f>
        <v>0</v>
      </c>
      <c r="L16" s="126"/>
    </row>
    <row r="17" spans="2:12" ht="54.75" customHeight="1">
      <c r="B17" s="66" t="s">
        <v>75</v>
      </c>
      <c r="C17" s="130" t="s">
        <v>76</v>
      </c>
      <c r="D17" s="130"/>
      <c r="E17" s="130"/>
      <c r="F17" s="130"/>
      <c r="G17" s="130"/>
      <c r="H17" s="130"/>
      <c r="I17" s="56">
        <v>10</v>
      </c>
      <c r="J17" s="57"/>
      <c r="K17" s="126">
        <f>J17*I17</f>
        <v>0</v>
      </c>
      <c r="L17" s="126"/>
    </row>
    <row r="18" spans="2:12" ht="45" customHeight="1">
      <c r="B18" s="66" t="s">
        <v>77</v>
      </c>
      <c r="C18" s="130" t="s">
        <v>78</v>
      </c>
      <c r="D18" s="130"/>
      <c r="E18" s="130"/>
      <c r="F18" s="130"/>
      <c r="G18" s="130"/>
      <c r="H18" s="130"/>
      <c r="I18" s="56">
        <v>80</v>
      </c>
      <c r="J18" s="57"/>
      <c r="K18" s="126">
        <f>J18*I18</f>
        <v>0</v>
      </c>
      <c r="L18" s="126"/>
    </row>
    <row r="19" spans="2:12" ht="34.5" customHeight="1">
      <c r="B19" s="66" t="s">
        <v>79</v>
      </c>
      <c r="C19" s="130" t="s">
        <v>80</v>
      </c>
      <c r="D19" s="130"/>
      <c r="E19" s="130"/>
      <c r="F19" s="130"/>
      <c r="G19" s="130"/>
      <c r="H19" s="130"/>
      <c r="I19" s="56">
        <v>290</v>
      </c>
      <c r="J19" s="57"/>
      <c r="K19" s="126">
        <f>J19*I19</f>
        <v>0</v>
      </c>
      <c r="L19" s="126"/>
    </row>
    <row r="20" spans="2:12" ht="30" customHeight="1">
      <c r="B20" s="67"/>
      <c r="C20" s="127" t="s">
        <v>68</v>
      </c>
      <c r="D20" s="127"/>
      <c r="E20" s="127"/>
      <c r="F20" s="127"/>
      <c r="G20" s="127"/>
      <c r="H20" s="127"/>
      <c r="I20" s="56"/>
      <c r="J20" s="57"/>
      <c r="K20" s="126"/>
      <c r="L20" s="126"/>
    </row>
    <row r="21" spans="2:12" ht="21.75" customHeight="1">
      <c r="B21" s="128" t="s">
        <v>81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2:12" ht="64.5" customHeight="1">
      <c r="B22" s="66" t="s">
        <v>82</v>
      </c>
      <c r="C22" s="130" t="s">
        <v>83</v>
      </c>
      <c r="D22" s="130"/>
      <c r="E22" s="130"/>
      <c r="F22" s="130"/>
      <c r="G22" s="130"/>
      <c r="H22" s="130"/>
      <c r="I22" s="56">
        <v>40</v>
      </c>
      <c r="J22" s="57"/>
      <c r="K22" s="126">
        <f>J22*I22</f>
        <v>0</v>
      </c>
      <c r="L22" s="126"/>
    </row>
    <row r="23" spans="2:12" ht="52.5" customHeight="1">
      <c r="B23" s="66" t="s">
        <v>84</v>
      </c>
      <c r="C23" s="130" t="s">
        <v>85</v>
      </c>
      <c r="D23" s="130"/>
      <c r="E23" s="130"/>
      <c r="F23" s="130"/>
      <c r="G23" s="130"/>
      <c r="H23" s="130"/>
      <c r="I23" s="56">
        <v>40</v>
      </c>
      <c r="J23" s="57"/>
      <c r="K23" s="126">
        <f>J23*I23</f>
        <v>0</v>
      </c>
      <c r="L23" s="126"/>
    </row>
    <row r="24" spans="2:12" ht="63.75" customHeight="1">
      <c r="B24" s="66" t="s">
        <v>86</v>
      </c>
      <c r="C24" s="130" t="s">
        <v>87</v>
      </c>
      <c r="D24" s="130"/>
      <c r="E24" s="130"/>
      <c r="F24" s="130"/>
      <c r="G24" s="130"/>
      <c r="H24" s="130"/>
      <c r="I24" s="56">
        <v>10</v>
      </c>
      <c r="J24" s="57"/>
      <c r="K24" s="126">
        <f>J24*I24</f>
        <v>0</v>
      </c>
      <c r="L24" s="126"/>
    </row>
    <row r="25" spans="2:12" ht="45.75" customHeight="1">
      <c r="B25" s="66" t="s">
        <v>88</v>
      </c>
      <c r="C25" s="130" t="s">
        <v>78</v>
      </c>
      <c r="D25" s="130"/>
      <c r="E25" s="130"/>
      <c r="F25" s="130"/>
      <c r="G25" s="130"/>
      <c r="H25" s="130"/>
      <c r="I25" s="56">
        <v>80</v>
      </c>
      <c r="J25" s="57"/>
      <c r="K25" s="126">
        <f>J25*I25</f>
        <v>0</v>
      </c>
      <c r="L25" s="126"/>
    </row>
    <row r="26" spans="2:12" ht="36.75" customHeight="1">
      <c r="B26" s="66" t="s">
        <v>89</v>
      </c>
      <c r="C26" s="130" t="s">
        <v>80</v>
      </c>
      <c r="D26" s="130"/>
      <c r="E26" s="130"/>
      <c r="F26" s="130"/>
      <c r="G26" s="130"/>
      <c r="H26" s="130"/>
      <c r="I26" s="56">
        <v>290</v>
      </c>
      <c r="J26" s="57"/>
      <c r="K26" s="126">
        <f>J26*I26</f>
        <v>0</v>
      </c>
      <c r="L26" s="126"/>
    </row>
    <row r="27" spans="2:12" ht="30" customHeight="1">
      <c r="B27" s="67"/>
      <c r="C27" s="127" t="s">
        <v>68</v>
      </c>
      <c r="D27" s="127"/>
      <c r="E27" s="127"/>
      <c r="F27" s="127"/>
      <c r="G27" s="127"/>
      <c r="H27" s="127"/>
      <c r="I27" s="68"/>
      <c r="J27" s="69"/>
      <c r="K27" s="131"/>
      <c r="L27" s="131"/>
    </row>
    <row r="28" spans="2:12" ht="18.75">
      <c r="B28" s="132" t="s">
        <v>90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2:12" ht="15">
      <c r="B29" s="70"/>
      <c r="C29" s="71"/>
      <c r="D29" s="71"/>
      <c r="E29" s="71"/>
      <c r="F29" s="71"/>
      <c r="G29" s="71"/>
      <c r="H29" s="71"/>
      <c r="I29" s="72"/>
      <c r="J29" s="73"/>
      <c r="K29" s="133" t="s">
        <v>65</v>
      </c>
      <c r="L29" s="133"/>
    </row>
    <row r="30" spans="2:12" ht="15.75">
      <c r="B30" s="74"/>
      <c r="C30" s="75"/>
      <c r="D30" s="75"/>
      <c r="E30" s="75"/>
      <c r="F30" s="75"/>
      <c r="G30" s="75"/>
      <c r="H30" s="75"/>
      <c r="I30" s="76"/>
      <c r="J30" s="77" t="s">
        <v>59</v>
      </c>
      <c r="K30" s="134">
        <f>SUM(K10:K26)</f>
        <v>0</v>
      </c>
      <c r="L30" s="134"/>
    </row>
    <row r="31" spans="11:12" ht="15">
      <c r="K31" s="135"/>
      <c r="L31" s="135"/>
    </row>
  </sheetData>
  <sheetProtection/>
  <mergeCells count="45">
    <mergeCell ref="K31:L31"/>
    <mergeCell ref="C27:H27"/>
    <mergeCell ref="K27:L27"/>
    <mergeCell ref="B28:L28"/>
    <mergeCell ref="K29:L29"/>
    <mergeCell ref="K30:L30"/>
    <mergeCell ref="C24:H24"/>
    <mergeCell ref="K24:L24"/>
    <mergeCell ref="C25:H25"/>
    <mergeCell ref="K25:L25"/>
    <mergeCell ref="C26:H26"/>
    <mergeCell ref="K26:L26"/>
    <mergeCell ref="B21:L21"/>
    <mergeCell ref="C22:H22"/>
    <mergeCell ref="K22:L22"/>
    <mergeCell ref="C23:H23"/>
    <mergeCell ref="K23:L23"/>
    <mergeCell ref="C18:H18"/>
    <mergeCell ref="K18:L18"/>
    <mergeCell ref="C19:H19"/>
    <mergeCell ref="K19:L19"/>
    <mergeCell ref="C20:H20"/>
    <mergeCell ref="K20:L20"/>
    <mergeCell ref="C15:H15"/>
    <mergeCell ref="K15:L15"/>
    <mergeCell ref="C16:H16"/>
    <mergeCell ref="K16:L16"/>
    <mergeCell ref="C17:H17"/>
    <mergeCell ref="K17:L17"/>
    <mergeCell ref="C11:H11"/>
    <mergeCell ref="K11:L11"/>
    <mergeCell ref="B12:L12"/>
    <mergeCell ref="H13:H14"/>
    <mergeCell ref="J13:J14"/>
    <mergeCell ref="K13:L14"/>
    <mergeCell ref="B8:H9"/>
    <mergeCell ref="J8:J9"/>
    <mergeCell ref="K8:L9"/>
    <mergeCell ref="C10:H10"/>
    <mergeCell ref="K10:L10"/>
    <mergeCell ref="B2:L2"/>
    <mergeCell ref="B3:L3"/>
    <mergeCell ref="B4:L5"/>
    <mergeCell ref="B6:L6"/>
    <mergeCell ref="B7:L7"/>
  </mergeCells>
  <printOptions/>
  <pageMargins left="0.708333333333333" right="0.708333333333333" top="0.747916666666667" bottom="0.747916666666667" header="0.511811023622047" footer="0.511811023622047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workbookViewId="0" topLeftCell="A10">
      <selection activeCell="E10" sqref="E10"/>
    </sheetView>
  </sheetViews>
  <sheetFormatPr defaultColWidth="8.8515625" defaultRowHeight="15"/>
  <cols>
    <col min="1" max="1" width="4.421875" style="0" customWidth="1"/>
    <col min="2" max="2" width="22.7109375" style="0" customWidth="1"/>
    <col min="3" max="3" width="32.140625" style="0" customWidth="1"/>
    <col min="4" max="4" width="14.00390625" style="78" customWidth="1"/>
    <col min="5" max="5" width="14.7109375" style="78" customWidth="1"/>
    <col min="6" max="6" width="16.140625" style="78" customWidth="1"/>
    <col min="7" max="9" width="8.8515625" style="0" customWidth="1"/>
    <col min="10" max="10" width="10.140625" style="0" customWidth="1"/>
  </cols>
  <sheetData>
    <row r="2" spans="2:6" ht="18.75">
      <c r="B2" s="136" t="s">
        <v>0</v>
      </c>
      <c r="C2" s="136"/>
      <c r="D2" s="136"/>
      <c r="E2" s="136"/>
      <c r="F2" s="136"/>
    </row>
    <row r="3" spans="2:6" ht="15">
      <c r="B3" s="137" t="s">
        <v>1</v>
      </c>
      <c r="C3" s="137"/>
      <c r="D3" s="137"/>
      <c r="E3" s="137"/>
      <c r="F3" s="137"/>
    </row>
    <row r="4" spans="2:10" ht="15">
      <c r="B4" s="136" t="s">
        <v>91</v>
      </c>
      <c r="C4" s="136"/>
      <c r="D4" s="136"/>
      <c r="E4" s="136"/>
      <c r="F4" s="136"/>
      <c r="H4" s="135"/>
      <c r="I4" s="135"/>
      <c r="J4" s="79"/>
    </row>
    <row r="5" spans="2:6" ht="15">
      <c r="B5" s="136"/>
      <c r="C5" s="136"/>
      <c r="D5" s="136"/>
      <c r="E5" s="136"/>
      <c r="F5" s="136"/>
    </row>
    <row r="6" spans="2:9" ht="53.25" customHeight="1">
      <c r="B6" s="138" t="s">
        <v>92</v>
      </c>
      <c r="C6" s="138"/>
      <c r="D6" s="138"/>
      <c r="E6" s="138"/>
      <c r="F6" s="138"/>
      <c r="H6" s="52"/>
      <c r="I6" s="52"/>
    </row>
    <row r="7" spans="2:6" ht="35.25" customHeight="1">
      <c r="B7" s="139" t="s">
        <v>93</v>
      </c>
      <c r="C7" s="139"/>
      <c r="D7" s="139"/>
      <c r="E7" s="139"/>
      <c r="F7" s="139"/>
    </row>
    <row r="8" spans="2:6" ht="18.75">
      <c r="B8" s="140" t="s">
        <v>94</v>
      </c>
      <c r="C8" s="140"/>
      <c r="D8" s="140"/>
      <c r="E8" s="140"/>
      <c r="F8" s="140"/>
    </row>
    <row r="9" spans="2:6" ht="15">
      <c r="B9" s="44"/>
      <c r="C9" s="44"/>
      <c r="D9" s="44" t="s">
        <v>95</v>
      </c>
      <c r="E9" s="15" t="s">
        <v>96</v>
      </c>
      <c r="F9" s="15" t="s">
        <v>18</v>
      </c>
    </row>
    <row r="10" spans="2:6" ht="15">
      <c r="B10" s="80" t="s">
        <v>97</v>
      </c>
      <c r="C10" s="80" t="s">
        <v>98</v>
      </c>
      <c r="D10" s="81">
        <v>750</v>
      </c>
      <c r="E10" s="57"/>
      <c r="F10" s="82">
        <f aca="true" t="shared" si="0" ref="F10:F19">D10*E10</f>
        <v>0</v>
      </c>
    </row>
    <row r="11" spans="2:6" ht="15">
      <c r="B11" s="44" t="s">
        <v>99</v>
      </c>
      <c r="C11" s="44" t="s">
        <v>100</v>
      </c>
      <c r="D11" s="81">
        <v>570</v>
      </c>
      <c r="E11" s="57"/>
      <c r="F11" s="82">
        <f t="shared" si="0"/>
        <v>0</v>
      </c>
    </row>
    <row r="12" spans="2:6" ht="15">
      <c r="B12" s="44" t="s">
        <v>101</v>
      </c>
      <c r="C12" s="44" t="s">
        <v>100</v>
      </c>
      <c r="D12" s="81">
        <v>610</v>
      </c>
      <c r="E12" s="57"/>
      <c r="F12" s="82">
        <f t="shared" si="0"/>
        <v>0</v>
      </c>
    </row>
    <row r="13" spans="2:6" ht="15">
      <c r="B13" s="44" t="s">
        <v>102</v>
      </c>
      <c r="C13" s="44" t="s">
        <v>100</v>
      </c>
      <c r="D13" s="81">
        <v>570</v>
      </c>
      <c r="E13" s="57"/>
      <c r="F13" s="82">
        <f t="shared" si="0"/>
        <v>0</v>
      </c>
    </row>
    <row r="14" spans="2:6" ht="15">
      <c r="B14" s="44" t="s">
        <v>103</v>
      </c>
      <c r="C14" s="44" t="s">
        <v>104</v>
      </c>
      <c r="D14" s="81">
        <v>610</v>
      </c>
      <c r="E14" s="57"/>
      <c r="F14" s="82">
        <f t="shared" si="0"/>
        <v>0</v>
      </c>
    </row>
    <row r="15" spans="2:6" ht="15">
      <c r="B15" s="44" t="s">
        <v>103</v>
      </c>
      <c r="C15" s="44" t="s">
        <v>105</v>
      </c>
      <c r="D15" s="81">
        <v>450</v>
      </c>
      <c r="E15" s="57"/>
      <c r="F15" s="82">
        <f t="shared" si="0"/>
        <v>0</v>
      </c>
    </row>
    <row r="16" spans="2:6" ht="15">
      <c r="B16" s="44" t="s">
        <v>106</v>
      </c>
      <c r="C16" s="44" t="s">
        <v>107</v>
      </c>
      <c r="D16" s="81">
        <v>410</v>
      </c>
      <c r="E16" s="57"/>
      <c r="F16" s="82">
        <f t="shared" si="0"/>
        <v>0</v>
      </c>
    </row>
    <row r="17" spans="2:6" ht="15">
      <c r="B17" s="83" t="s">
        <v>108</v>
      </c>
      <c r="C17" s="44" t="s">
        <v>109</v>
      </c>
      <c r="D17" s="81">
        <v>20</v>
      </c>
      <c r="E17" s="57"/>
      <c r="F17" s="82">
        <f t="shared" si="0"/>
        <v>0</v>
      </c>
    </row>
    <row r="18" spans="2:6" ht="15">
      <c r="B18" s="44"/>
      <c r="C18" s="44" t="s">
        <v>110</v>
      </c>
      <c r="D18" s="81">
        <v>120</v>
      </c>
      <c r="E18" s="57"/>
      <c r="F18" s="82">
        <f t="shared" si="0"/>
        <v>0</v>
      </c>
    </row>
    <row r="19" spans="2:6" ht="15">
      <c r="B19" s="44"/>
      <c r="C19" s="44" t="s">
        <v>111</v>
      </c>
      <c r="D19" s="81">
        <v>80</v>
      </c>
      <c r="E19" s="57"/>
      <c r="F19" s="82">
        <f t="shared" si="0"/>
        <v>0</v>
      </c>
    </row>
    <row r="20" spans="2:6" ht="18.75">
      <c r="B20" s="140" t="s">
        <v>112</v>
      </c>
      <c r="C20" s="140"/>
      <c r="D20" s="140"/>
      <c r="E20" s="140"/>
      <c r="F20" s="140"/>
    </row>
    <row r="21" spans="2:6" ht="15">
      <c r="B21" s="44"/>
      <c r="C21" s="44"/>
      <c r="D21" s="44" t="s">
        <v>95</v>
      </c>
      <c r="E21" s="15" t="s">
        <v>96</v>
      </c>
      <c r="F21" s="15" t="s">
        <v>18</v>
      </c>
    </row>
    <row r="22" spans="2:6" ht="15">
      <c r="B22" s="80" t="s">
        <v>97</v>
      </c>
      <c r="C22" s="80" t="s">
        <v>98</v>
      </c>
      <c r="D22" s="81">
        <v>600</v>
      </c>
      <c r="E22" s="57"/>
      <c r="F22" s="81">
        <f aca="true" t="shared" si="1" ref="F22:F31">D22*E22</f>
        <v>0</v>
      </c>
    </row>
    <row r="23" spans="2:6" ht="15">
      <c r="B23" s="44" t="s">
        <v>99</v>
      </c>
      <c r="C23" s="44" t="s">
        <v>100</v>
      </c>
      <c r="D23" s="81">
        <v>450</v>
      </c>
      <c r="E23" s="57"/>
      <c r="F23" s="81">
        <f t="shared" si="1"/>
        <v>0</v>
      </c>
    </row>
    <row r="24" spans="2:6" ht="15">
      <c r="B24" s="44" t="s">
        <v>101</v>
      </c>
      <c r="C24" s="44" t="s">
        <v>100</v>
      </c>
      <c r="D24" s="81">
        <v>480</v>
      </c>
      <c r="E24" s="57"/>
      <c r="F24" s="81">
        <f t="shared" si="1"/>
        <v>0</v>
      </c>
    </row>
    <row r="25" spans="2:6" ht="15">
      <c r="B25" s="44" t="s">
        <v>102</v>
      </c>
      <c r="C25" s="44" t="s">
        <v>100</v>
      </c>
      <c r="D25" s="81">
        <v>450</v>
      </c>
      <c r="E25" s="57"/>
      <c r="F25" s="81">
        <f t="shared" si="1"/>
        <v>0</v>
      </c>
    </row>
    <row r="26" spans="2:6" ht="15">
      <c r="B26" s="44" t="s">
        <v>103</v>
      </c>
      <c r="C26" s="44" t="s">
        <v>104</v>
      </c>
      <c r="D26" s="81">
        <v>480</v>
      </c>
      <c r="E26" s="57"/>
      <c r="F26" s="81">
        <f t="shared" si="1"/>
        <v>0</v>
      </c>
    </row>
    <row r="27" spans="2:6" ht="15">
      <c r="B27" s="44" t="s">
        <v>103</v>
      </c>
      <c r="C27" s="44" t="s">
        <v>105</v>
      </c>
      <c r="D27" s="81">
        <v>360</v>
      </c>
      <c r="E27" s="57"/>
      <c r="F27" s="81">
        <f t="shared" si="1"/>
        <v>0</v>
      </c>
    </row>
    <row r="28" spans="2:6" ht="15">
      <c r="B28" s="44" t="s">
        <v>106</v>
      </c>
      <c r="C28" s="44" t="s">
        <v>107</v>
      </c>
      <c r="D28" s="81">
        <v>340</v>
      </c>
      <c r="E28" s="57"/>
      <c r="F28" s="81">
        <f t="shared" si="1"/>
        <v>0</v>
      </c>
    </row>
    <row r="29" spans="2:6" ht="15">
      <c r="B29" s="83" t="s">
        <v>108</v>
      </c>
      <c r="C29" s="44" t="s">
        <v>109</v>
      </c>
      <c r="D29" s="81">
        <v>20</v>
      </c>
      <c r="E29" s="57"/>
      <c r="F29" s="81">
        <f t="shared" si="1"/>
        <v>0</v>
      </c>
    </row>
    <row r="30" spans="2:6" ht="15">
      <c r="B30" s="44"/>
      <c r="C30" s="44" t="s">
        <v>110</v>
      </c>
      <c r="D30" s="81">
        <v>90</v>
      </c>
      <c r="E30" s="57"/>
      <c r="F30" s="81">
        <f t="shared" si="1"/>
        <v>0</v>
      </c>
    </row>
    <row r="31" spans="2:6" ht="15">
      <c r="B31" s="44"/>
      <c r="C31" s="44" t="s">
        <v>111</v>
      </c>
      <c r="D31" s="81">
        <v>60</v>
      </c>
      <c r="E31" s="57"/>
      <c r="F31" s="81">
        <f t="shared" si="1"/>
        <v>0</v>
      </c>
    </row>
    <row r="32" spans="2:6" ht="18.75">
      <c r="B32" s="140" t="s">
        <v>113</v>
      </c>
      <c r="C32" s="140"/>
      <c r="D32" s="140"/>
      <c r="E32" s="140"/>
      <c r="F32" s="140"/>
    </row>
    <row r="33" spans="2:6" ht="15">
      <c r="B33" s="44"/>
      <c r="C33" s="44"/>
      <c r="D33" s="15"/>
      <c r="E33" s="15"/>
      <c r="F33" s="84" t="s">
        <v>65</v>
      </c>
    </row>
    <row r="34" spans="2:6" ht="26.25" customHeight="1">
      <c r="B34" s="44"/>
      <c r="C34" s="44"/>
      <c r="D34" s="15"/>
      <c r="E34" s="15"/>
      <c r="F34" s="85">
        <f>SUM(F22:F31,F10:F19)</f>
        <v>0</v>
      </c>
    </row>
  </sheetData>
  <sheetProtection/>
  <mergeCells count="9">
    <mergeCell ref="B7:F7"/>
    <mergeCell ref="B8:F8"/>
    <mergeCell ref="B20:F20"/>
    <mergeCell ref="B32:F32"/>
    <mergeCell ref="B2:F2"/>
    <mergeCell ref="B3:F3"/>
    <mergeCell ref="B4:F5"/>
    <mergeCell ref="H4:I4"/>
    <mergeCell ref="B6:F6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0"/>
  <sheetViews>
    <sheetView workbookViewId="0" topLeftCell="A1">
      <selection activeCell="B7" sqref="B7"/>
    </sheetView>
  </sheetViews>
  <sheetFormatPr defaultColWidth="8.8515625" defaultRowHeight="15"/>
  <cols>
    <col min="1" max="1" width="2.7109375" style="0" customWidth="1"/>
  </cols>
  <sheetData>
    <row r="2" spans="2:14" ht="18.7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15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2:14" ht="15">
      <c r="B4" s="11" t="s">
        <v>114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30.75" customHeight="1">
      <c r="B6" s="142" t="s">
        <v>115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2:14" ht="19.5" customHeight="1">
      <c r="B7" s="143" t="s">
        <v>116</v>
      </c>
      <c r="C7" s="143"/>
      <c r="D7" s="144" t="s">
        <v>117</v>
      </c>
      <c r="E7" s="144"/>
      <c r="F7" s="144"/>
      <c r="G7" s="144"/>
      <c r="H7" s="144"/>
      <c r="I7" s="144"/>
      <c r="J7" s="145" t="s">
        <v>118</v>
      </c>
      <c r="K7" s="145"/>
      <c r="L7" s="145"/>
      <c r="M7" s="146" t="s">
        <v>119</v>
      </c>
      <c r="N7" s="146"/>
    </row>
    <row r="8" spans="2:14" ht="27.75" customHeight="1">
      <c r="B8" s="143"/>
      <c r="C8" s="143"/>
      <c r="D8" s="147" t="s">
        <v>120</v>
      </c>
      <c r="E8" s="147"/>
      <c r="F8" s="147" t="s">
        <v>121</v>
      </c>
      <c r="G8" s="147"/>
      <c r="H8" s="147" t="s">
        <v>122</v>
      </c>
      <c r="I8" s="147"/>
      <c r="J8" s="145"/>
      <c r="K8" s="145"/>
      <c r="L8" s="145"/>
      <c r="M8" s="146"/>
      <c r="N8" s="146"/>
    </row>
    <row r="9" spans="2:14" ht="29.25" customHeight="1">
      <c r="B9" s="148" t="s">
        <v>123</v>
      </c>
      <c r="C9" s="148"/>
      <c r="D9" s="149"/>
      <c r="E9" s="149"/>
      <c r="F9" s="150"/>
      <c r="G9" s="150"/>
      <c r="H9" s="150"/>
      <c r="I9" s="150"/>
      <c r="J9" s="150"/>
      <c r="K9" s="150"/>
      <c r="L9" s="150"/>
      <c r="M9" s="151"/>
      <c r="N9" s="151"/>
    </row>
    <row r="10" spans="2:14" ht="27" customHeight="1">
      <c r="B10" s="152" t="s">
        <v>124</v>
      </c>
      <c r="C10" s="152"/>
      <c r="D10" s="153"/>
      <c r="E10" s="153"/>
      <c r="F10" s="154"/>
      <c r="G10" s="154"/>
      <c r="H10" s="154"/>
      <c r="I10" s="154"/>
      <c r="J10" s="154"/>
      <c r="K10" s="154"/>
      <c r="L10" s="154"/>
      <c r="M10" s="155"/>
      <c r="N10" s="155"/>
    </row>
  </sheetData>
  <sheetProtection/>
  <mergeCells count="23">
    <mergeCell ref="M9:N9"/>
    <mergeCell ref="B10:C10"/>
    <mergeCell ref="D10:E10"/>
    <mergeCell ref="F10:G10"/>
    <mergeCell ref="H10:I10"/>
    <mergeCell ref="J10:L10"/>
    <mergeCell ref="M10:N10"/>
    <mergeCell ref="B9:C9"/>
    <mergeCell ref="D9:E9"/>
    <mergeCell ref="F9:G9"/>
    <mergeCell ref="H9:I9"/>
    <mergeCell ref="J9:L9"/>
    <mergeCell ref="B2:N2"/>
    <mergeCell ref="B3:N3"/>
    <mergeCell ref="B4:N5"/>
    <mergeCell ref="B6:N6"/>
    <mergeCell ref="B7:C8"/>
    <mergeCell ref="D7:I7"/>
    <mergeCell ref="J7:L8"/>
    <mergeCell ref="M7:N8"/>
    <mergeCell ref="D8:E8"/>
    <mergeCell ref="F8:G8"/>
    <mergeCell ref="H8:I8"/>
  </mergeCells>
  <printOptions/>
  <pageMargins left="0.7" right="0.7" top="0.75" bottom="0.75" header="0.511811023622047" footer="0.51181102362204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LibreOffice/7.2.5.2$Windows_X86_64 LibreOffice_project/499f9727c189e6ef3471021d6132d4c694f357e5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Rigler Szilvia</dc:creator>
  <cp:keywords/>
  <dc:description/>
  <cp:lastModifiedBy>User</cp:lastModifiedBy>
  <cp:lastPrinted>2020-09-08T08:39:00Z</cp:lastPrinted>
  <dcterms:created xsi:type="dcterms:W3CDTF">2019-02-28T08:23:56Z</dcterms:created>
  <dcterms:modified xsi:type="dcterms:W3CDTF">2022-05-04T12:18:08Z</dcterms:modified>
  <cp:category/>
  <cp:version/>
  <cp:contentType/>
  <cp:contentStatus/>
</cp:coreProperties>
</file>